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temp\"/>
    </mc:Choice>
  </mc:AlternateContent>
  <bookViews>
    <workbookView xWindow="0" yWindow="0" windowWidth="28800" windowHeight="12885"/>
  </bookViews>
  <sheets>
    <sheet name="FY17 Analyze by Dollars Charged" sheetId="3" r:id="rId1"/>
    <sheet name="FY17 Analyze by Effort Charged" sheetId="1" r:id="rId2"/>
    <sheet name="values" sheetId="2" state="hidden" r:id="rId3"/>
  </sheets>
  <definedNames>
    <definedName name="_xlnm._FilterDatabase" localSheetId="1" hidden="1">'FY17 Analyze by Effort Charged'!$E$9:$H$33</definedName>
  </definedNames>
  <calcPr calcId="162913"/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<sst xmlns="http://schemas.openxmlformats.org/spreadsheetml/2006/main" count="114" uniqueCount="35">
  <si>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</si>
  <si>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</si>
  <si>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</si>
  <si>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</si>
  <si>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</si>
  <si>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</si>
  <si>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</si>
  <si>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</si>
  <si>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</si>
  <si>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</si>
  <si>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</si>
  <si>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</si>
  <si>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</si>
  <si>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</si>
  <si>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</si>
  <si>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</si>
  <si>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</si>
  <si>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</si>
  <si>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</si>
  <si>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</si>
  <si>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</si>
  <si>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</si>
  <si>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</si>
  <si>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</si>
  <si>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</si>
  <si>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</si>
  <si>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</si>
  <si>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</si>
  <si>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</si>
  <si>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</si>
  <si>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</si>
  <si>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t>NIH FY15 Fiscal Full-time Cap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</si>
  <si>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</si>
  <si>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Last update 5/1/17</t>
  </si>
  <si>
    <t>HHS/NIH Salary Cap and Cost Share Funding Worksheet for second half of FY 2017, 1/1/17-6/30/17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</si>
</sst>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B1" sqref="B1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19</v>
      </c>
      <c r="H1" s="92" t="s">
        <v>33</v>
      </c>
    </row>
    <row r="2" spans="2:8" x14ac:dyDescent="0.25">
      <c r="B2" s="1" t="s">
        <v>34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29</v>
      </c>
      <c r="D5" s="4"/>
      <c r="E5" s="4"/>
      <c r="F5" s="4"/>
      <c r="G5" s="27"/>
      <c r="H5" s="27"/>
    </row>
    <row r="6" spans="2:8" s="7" customFormat="1" x14ac:dyDescent="0.25">
      <c r="B6" s="24" t="s">
        <v>17</v>
      </c>
      <c r="D6" s="5"/>
      <c r="E6" s="5"/>
      <c r="F6" s="5"/>
      <c r="G6" s="26"/>
      <c r="H6" s="26"/>
    </row>
    <row r="7" spans="2:8" s="7" customFormat="1" x14ac:dyDescent="0.25">
      <c r="B7" s="24" t="s">
        <v>30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20</v>
      </c>
      <c r="H9" s="78" t="s">
        <v>28</v>
      </c>
    </row>
    <row r="10" spans="2:8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1.3475935828877005E-2</v>
      </c>
      <c r="H11" s="33">
        <f>(H10/$C$29)*($C$27-$C$29)</f>
        <v>3368.9839572192514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5.3475935828877004E-2</v>
      </c>
      <c r="H12" s="31">
        <f>H10+H11</f>
        <v>13368.98395721925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25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27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22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187000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23</v>
      </c>
      <c r="C29" s="75">
        <f>C25*(IF(C12="F",1,0.75))*C13</f>
        <v>187000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32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>
      <formula1>1</formula1>
    </dataValidation>
    <dataValidation type="whole" operator="equal" allowBlank="1" showInputMessage="1" showErrorMessage="1" error="Please do not edit these fields_x000a_" sqref="C25">
      <formula1>187000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C26" sqref="C26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'FY17 Analyze by Dollars Charged'!B1</f>
        <v>University of Arizona, Sponsored Projects Services</v>
      </c>
      <c r="H1" s="92" t="str">
        <f>'FY17 Analyze by Dollars Charged'!H1</f>
        <v>Last update 5/1/17</v>
      </c>
    </row>
    <row r="2" spans="2:9" x14ac:dyDescent="0.25">
      <c r="B2" s="1" t="str">
        <f>'FY17 Analyze by Dollars Charged'!B2</f>
        <v>HHS/NIH Salary Cap and Cost Share Funding Worksheet for second half of FY 2017, 1/1/17-6/30/17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29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30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20</v>
      </c>
      <c r="H9" s="78" t="s">
        <v>28</v>
      </c>
    </row>
    <row r="10" spans="2:9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7.4800000000000005E-2</v>
      </c>
      <c r="H10" s="29">
        <f>$C$15*$C$29</f>
        <v>18700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2.52E-2</v>
      </c>
      <c r="H11" s="29">
        <f>($C$15*$C$27)-H10</f>
        <v>6300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26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27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22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187000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23</v>
      </c>
      <c r="C29" s="75">
        <f>C25*(IF(C12="F",1,0.75))*C13</f>
        <v>187000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5" t="str">
        <f>'FY17 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tr">
        <f>'FY17 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'FY17 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>
      <formula1>1</formula1>
    </dataValidation>
    <dataValidation type="whole" operator="equal" allowBlank="1" showInputMessage="1" showErrorMessage="1" error="Please do not edit these fields_x000a_" sqref="C25">
      <formula1>187000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FY17 Analyze by Dollars Charged</vt:lpstr>
      <vt:lpstr>FY17 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2016-01-05T15:56:37Z</cp:lastPrinted>
  <dcterms:created xsi:type="dcterms:W3CDTF">2012-10-15T16:55:35Z</dcterms:created>
  <dcterms:modified xsi:type="dcterms:W3CDTF">2017-05-01T21:59:58Z</dcterms:modified>
</cp:coreProperties>
</file>